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-32300" yWindow="-2460" windowWidth="27740" windowHeight="21500" tabRatio="512"/>
  </bookViews>
  <sheets>
    <sheet name="Step 0 - List of items" sheetId="1" r:id="rId1"/>
    <sheet name="Step 1 - make the choices" sheetId="2" r:id="rId2"/>
    <sheet name="Review your ranking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" l="1"/>
  <c r="B8" i="2"/>
  <c r="C8" i="2"/>
  <c r="D2" i="2"/>
  <c r="B3" i="2"/>
  <c r="C3" i="2"/>
  <c r="B5" i="2"/>
  <c r="C5" i="2"/>
  <c r="B6" i="2"/>
  <c r="C6" i="2"/>
  <c r="B7" i="2"/>
  <c r="C7" i="2"/>
  <c r="B4" i="2"/>
  <c r="C4" i="2"/>
  <c r="A13" i="2"/>
  <c r="A12" i="2"/>
  <c r="A11" i="2"/>
  <c r="A10" i="2"/>
  <c r="A9" i="2"/>
  <c r="A7" i="2"/>
  <c r="A6" i="2"/>
  <c r="A5" i="2"/>
  <c r="A4" i="2"/>
  <c r="A3" i="2"/>
  <c r="A8" i="2"/>
  <c r="B9" i="2"/>
  <c r="C9" i="2"/>
  <c r="B10" i="2"/>
  <c r="D10" i="2"/>
  <c r="D9" i="2"/>
  <c r="D8" i="2"/>
  <c r="D7" i="2"/>
  <c r="D6" i="2"/>
  <c r="D5" i="2"/>
  <c r="E2" i="2"/>
  <c r="E6" i="2"/>
  <c r="E7" i="2"/>
  <c r="E8" i="2"/>
  <c r="E9" i="2"/>
  <c r="E10" i="2"/>
  <c r="B11" i="2"/>
  <c r="E11" i="2"/>
  <c r="B12" i="2"/>
  <c r="E12" i="2"/>
  <c r="F2" i="2"/>
  <c r="F11" i="2"/>
  <c r="F10" i="2"/>
  <c r="F9" i="2"/>
  <c r="F8" i="2"/>
  <c r="F7" i="2"/>
  <c r="F6" i="2"/>
  <c r="G2" i="2"/>
  <c r="G7" i="2"/>
  <c r="G8" i="2"/>
  <c r="G9" i="2"/>
  <c r="G10" i="2"/>
  <c r="H2" i="2"/>
  <c r="H11" i="2"/>
  <c r="H10" i="2"/>
  <c r="H9" i="2"/>
  <c r="G32" i="4"/>
  <c r="G33" i="4"/>
  <c r="D4" i="2"/>
  <c r="H33" i="4"/>
  <c r="H34" i="4"/>
  <c r="E5" i="2"/>
  <c r="I34" i="4"/>
  <c r="G35" i="4"/>
  <c r="H35" i="4"/>
  <c r="I35" i="4"/>
  <c r="J35" i="4"/>
  <c r="G36" i="4"/>
  <c r="H36" i="4"/>
  <c r="I36" i="4"/>
  <c r="J36" i="4"/>
  <c r="K36" i="4"/>
  <c r="G37" i="4"/>
  <c r="H37" i="4"/>
  <c r="I37" i="4"/>
  <c r="J37" i="4"/>
  <c r="K37" i="4"/>
  <c r="H8" i="2"/>
  <c r="L37" i="4"/>
  <c r="G38" i="4"/>
  <c r="H38" i="4"/>
  <c r="I38" i="4"/>
  <c r="J38" i="4"/>
  <c r="K38" i="4"/>
  <c r="L38" i="4"/>
  <c r="I2" i="2"/>
  <c r="I9" i="2"/>
  <c r="M38" i="4"/>
  <c r="C10" i="2"/>
  <c r="G39" i="4"/>
  <c r="H39" i="4"/>
  <c r="I39" i="4"/>
  <c r="J39" i="4"/>
  <c r="K39" i="4"/>
  <c r="L39" i="4"/>
  <c r="I10" i="2"/>
  <c r="M39" i="4"/>
  <c r="J2" i="2"/>
  <c r="J10" i="2"/>
  <c r="N39" i="4"/>
  <c r="C11" i="2"/>
  <c r="G40" i="4"/>
  <c r="D11" i="2"/>
  <c r="H40" i="4"/>
  <c r="I40" i="4"/>
  <c r="J40" i="4"/>
  <c r="G11" i="2"/>
  <c r="K40" i="4"/>
  <c r="L40" i="4"/>
  <c r="I11" i="2"/>
  <c r="M40" i="4"/>
  <c r="J11" i="2"/>
  <c r="N40" i="4"/>
  <c r="K2" i="2"/>
  <c r="K11" i="2"/>
  <c r="O40" i="4"/>
  <c r="C12" i="2"/>
  <c r="G41" i="4"/>
  <c r="D12" i="2"/>
  <c r="H41" i="4"/>
  <c r="I41" i="4"/>
  <c r="F12" i="2"/>
  <c r="J41" i="4"/>
  <c r="G12" i="2"/>
  <c r="K41" i="4"/>
  <c r="H12" i="2"/>
  <c r="L41" i="4"/>
  <c r="I12" i="2"/>
  <c r="M41" i="4"/>
  <c r="J12" i="2"/>
  <c r="N41" i="4"/>
  <c r="K12" i="2"/>
  <c r="O41" i="4"/>
  <c r="L2" i="2"/>
  <c r="L12" i="2"/>
  <c r="P41" i="4"/>
  <c r="B13" i="2"/>
  <c r="C13" i="2"/>
  <c r="G42" i="4"/>
  <c r="D13" i="2"/>
  <c r="H42" i="4"/>
  <c r="E13" i="2"/>
  <c r="I42" i="4"/>
  <c r="F13" i="2"/>
  <c r="J42" i="4"/>
  <c r="G13" i="2"/>
  <c r="K42" i="4"/>
  <c r="H13" i="2"/>
  <c r="L42" i="4"/>
  <c r="I13" i="2"/>
  <c r="M42" i="4"/>
  <c r="J13" i="2"/>
  <c r="N42" i="4"/>
  <c r="K13" i="2"/>
  <c r="O42" i="4"/>
  <c r="L13" i="2"/>
  <c r="P42" i="4"/>
  <c r="M2" i="2"/>
  <c r="M13" i="2"/>
  <c r="Q42" i="4"/>
  <c r="B7" i="4"/>
  <c r="H30" i="4"/>
  <c r="I30" i="4"/>
  <c r="J30" i="4"/>
  <c r="K30" i="4"/>
  <c r="L30" i="4"/>
  <c r="M30" i="4"/>
  <c r="N30" i="4"/>
  <c r="O30" i="4"/>
  <c r="P30" i="4"/>
  <c r="Q30" i="4"/>
  <c r="G30" i="4"/>
  <c r="B18" i="4"/>
  <c r="B17" i="4"/>
  <c r="B16" i="4"/>
  <c r="B15" i="4"/>
  <c r="B14" i="4"/>
  <c r="B13" i="4"/>
  <c r="B12" i="4"/>
  <c r="B11" i="4"/>
  <c r="B10" i="4"/>
  <c r="B9" i="4"/>
  <c r="B8" i="4"/>
  <c r="G34" i="4"/>
  <c r="D7" i="4"/>
  <c r="D8" i="4"/>
  <c r="D9" i="4"/>
  <c r="D10" i="4"/>
  <c r="D11" i="4"/>
  <c r="D12" i="4"/>
  <c r="D13" i="4"/>
  <c r="D14" i="4"/>
  <c r="D15" i="4"/>
  <c r="D16" i="4"/>
  <c r="D17" i="4"/>
  <c r="D18" i="4"/>
  <c r="C7" i="4"/>
  <c r="C8" i="4"/>
  <c r="C9" i="4"/>
  <c r="C10" i="4"/>
  <c r="C11" i="4"/>
  <c r="C12" i="4"/>
  <c r="C13" i="4"/>
  <c r="C14" i="4"/>
  <c r="C15" i="4"/>
  <c r="C16" i="4"/>
  <c r="C17" i="4"/>
  <c r="C18" i="4"/>
</calcChain>
</file>

<file path=xl/sharedStrings.xml><?xml version="1.0" encoding="utf-8"?>
<sst xmlns="http://schemas.openxmlformats.org/spreadsheetml/2006/main" count="14" uniqueCount="14">
  <si>
    <t>The number of votes you gave the item</t>
  </si>
  <si>
    <t>Rank</t>
  </si>
  <si>
    <t>Description</t>
  </si>
  <si>
    <t>Item</t>
  </si>
  <si>
    <t>Demographics</t>
  </si>
  <si>
    <t>Your name:</t>
  </si>
  <si>
    <t>Your organization:</t>
  </si>
  <si>
    <t>Representing:</t>
  </si>
  <si>
    <t>Enter rep. here…</t>
  </si>
  <si>
    <t>Enter org. here…</t>
  </si>
  <si>
    <t>Enter your name here…</t>
  </si>
  <si>
    <t>Survey potential and existing workforce</t>
  </si>
  <si>
    <t>Interview existing employers</t>
  </si>
  <si>
    <t>Conduct market study to support new market expansion of existing firms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</si>
</sst>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4"/>
      <color theme="1"/>
      <name val="Calibri"/>
      <scheme val="minor"/>
    </font>
    <font>
      <sz val="8"/>
      <name val="Calibri"/>
      <family val="2"/>
      <charset val="134"/>
      <scheme val="minor"/>
    </font>
    <font>
      <sz val="14"/>
      <color theme="1"/>
      <name val="Calibri"/>
      <scheme val="minor"/>
    </font>
    <font>
      <b/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">
    <border>
      <left/>
      <right/>
      <top/>
      <bottom/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wrapText="1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ill="1"/>
    <xf numFmtId="49" fontId="2" fillId="0" borderId="0" xfId="33" applyNumberFormat="1" applyFont="1" applyFill="1" applyAlignment="1">
      <alignment horizontal="left" vertical="center" wrapText="1"/>
    </xf>
    <xf numFmtId="49" fontId="2" fillId="0" borderId="0" xfId="34" applyNumberFormat="1" applyFont="1" applyFill="1" applyAlignment="1">
      <alignment horizontal="left" vertical="center" wrapText="1"/>
    </xf>
    <xf numFmtId="164" fontId="0" fillId="0" borderId="0" xfId="0" applyNumberFormat="1" applyFill="1"/>
    <xf numFmtId="49" fontId="2" fillId="0" borderId="0" xfId="33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49" fontId="1" fillId="0" borderId="0" xfId="33" applyNumberFormat="1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0" xfId="0" applyFont="1" applyAlignment="1">
      <alignment horizontal="center" wrapText="1"/>
    </xf>
  </cellXfs>
  <cellStyles count="49">
    <cellStyle name="20% - Accent1" xfId="33" builtinId="30"/>
    <cellStyle name="20% - Accent3" xfId="34" builtinId="3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A6" sqref="A6"/>
    </sheetView>
  </sheetViews>
  <sheetFormatPr baseColWidth="10" defaultRowHeight="15" x14ac:dyDescent="0"/>
  <cols>
    <col min="1" max="1" width="68.6640625" style="18" customWidth="1"/>
  </cols>
  <sheetData>
    <row r="1" spans="1:2">
      <c r="A1" s="20" t="s">
        <v>11</v>
      </c>
    </row>
    <row r="2" spans="1:2">
      <c r="A2" s="20" t="s">
        <v>12</v>
      </c>
    </row>
    <row r="3" spans="1:2">
      <c r="A3" s="20" t="s">
        <v>13</v>
      </c>
    </row>
    <row r="4" spans="1:2">
      <c r="A4" s="15"/>
      <c r="B4" s="13"/>
    </row>
    <row r="5" spans="1:2">
      <c r="A5" s="15"/>
      <c r="B5" s="13"/>
    </row>
    <row r="6" spans="1:2">
      <c r="A6" s="15"/>
      <c r="B6" s="13"/>
    </row>
    <row r="7" spans="1:2">
      <c r="A7" s="15"/>
      <c r="B7" s="13"/>
    </row>
    <row r="8" spans="1:2">
      <c r="A8" s="15"/>
      <c r="B8" s="13"/>
    </row>
    <row r="9" spans="1:2">
      <c r="A9" s="14"/>
      <c r="B9" s="13"/>
    </row>
    <row r="10" spans="1:2">
      <c r="A10" s="19"/>
      <c r="B10" s="13"/>
    </row>
    <row r="11" spans="1:2">
      <c r="A11" s="15"/>
      <c r="B11" s="13"/>
    </row>
    <row r="12" spans="1:2">
      <c r="A12" s="19"/>
      <c r="B12" s="13"/>
    </row>
    <row r="13" spans="1:2">
      <c r="B13" s="13"/>
    </row>
    <row r="14" spans="1:2">
      <c r="A14" s="15"/>
      <c r="B14" s="13"/>
    </row>
    <row r="15" spans="1:2">
      <c r="A15" s="15"/>
      <c r="B15" s="13"/>
    </row>
    <row r="16" spans="1:2">
      <c r="A16" s="15"/>
      <c r="B16" s="13"/>
    </row>
    <row r="17" spans="1:2">
      <c r="A17" s="15"/>
      <c r="B17" s="13"/>
    </row>
    <row r="18" spans="1:2">
      <c r="A18" s="15"/>
      <c r="B18" s="13"/>
    </row>
    <row r="19" spans="1:2">
      <c r="A19" s="15"/>
      <c r="B19" s="13"/>
    </row>
    <row r="20" spans="1:2">
      <c r="A20" s="15"/>
      <c r="B20" s="13"/>
    </row>
    <row r="21" spans="1:2">
      <c r="A21" s="15"/>
      <c r="B21" s="13"/>
    </row>
    <row r="22" spans="1:2">
      <c r="A22" s="19"/>
      <c r="B22" s="16"/>
    </row>
    <row r="23" spans="1:2">
      <c r="A23" s="15"/>
      <c r="B23" s="16"/>
    </row>
    <row r="24" spans="1:2">
      <c r="A24" s="14"/>
      <c r="B24" s="16"/>
    </row>
    <row r="25" spans="1:2">
      <c r="A25" s="14"/>
      <c r="B25" s="16"/>
    </row>
    <row r="26" spans="1:2">
      <c r="A26" s="19"/>
      <c r="B26" s="16"/>
    </row>
    <row r="27" spans="1:2">
      <c r="A27" s="19"/>
      <c r="B27" s="16"/>
    </row>
    <row r="28" spans="1:2">
      <c r="A28" s="19"/>
      <c r="B28" s="16"/>
    </row>
    <row r="29" spans="1:2">
      <c r="A29" s="15"/>
      <c r="B29" s="16"/>
    </row>
    <row r="30" spans="1:2">
      <c r="A30" s="14"/>
      <c r="B30" s="16"/>
    </row>
    <row r="31" spans="1:2">
      <c r="A31" s="17"/>
      <c r="B31" s="16"/>
    </row>
  </sheetData>
  <sortState ref="A14:B21">
    <sortCondition ref="B14:B21"/>
  </sortState>
  <dataValidations count="1">
    <dataValidation type="list" allowBlank="1" showDropDown="1" showInputMessage="1" showErrorMessage="1" errorTitle="Sorry!!" error="This spreadsheet can only handle a list of 12 things to rank.  More than that and your audience may rebel at the number of pairwise choices they have to make.  Maybe split your lists?" sqref="A13">
      <formula1>"9999999999999999999999999999"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Zero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:B1048576"/>
    </sheetView>
  </sheetViews>
  <sheetFormatPr baseColWidth="10" defaultColWidth="15.6640625" defaultRowHeight="58" customHeight="1" x14ac:dyDescent="0"/>
  <cols>
    <col min="1" max="1" width="17.33203125" style="10" customWidth="1"/>
    <col min="2" max="2" width="29" style="10" customWidth="1"/>
    <col min="3" max="5" width="17.33203125" style="10" customWidth="1"/>
    <col min="6" max="6" width="21" style="10" customWidth="1"/>
    <col min="7" max="9" width="17.33203125" style="10" customWidth="1"/>
    <col min="10" max="10" width="25" style="10" customWidth="1"/>
    <col min="11" max="16384" width="15.6640625" style="10"/>
  </cols>
  <sheetData>
    <row r="1" spans="1:14" ht="58" customHeight="1">
      <c r="C1" s="11">
        <v>1</v>
      </c>
      <c r="D1" s="11">
        <v>2</v>
      </c>
      <c r="E1" s="11">
        <v>3</v>
      </c>
      <c r="F1" s="11">
        <v>4</v>
      </c>
      <c r="G1" s="11">
        <v>5</v>
      </c>
      <c r="H1" s="11">
        <v>6</v>
      </c>
      <c r="I1" s="11">
        <v>7</v>
      </c>
      <c r="J1" s="11">
        <v>8</v>
      </c>
      <c r="K1" s="11">
        <v>9</v>
      </c>
      <c r="L1" s="11">
        <v>10</v>
      </c>
      <c r="M1" s="11">
        <v>11</v>
      </c>
      <c r="N1" s="11"/>
    </row>
    <row r="2" spans="1:14" ht="90" customHeight="1">
      <c r="C2" s="10" t="str">
        <f>'Step 0 - List of items'!A1</f>
        <v>Survey potential and existing workforce</v>
      </c>
      <c r="D2" s="10" t="str">
        <f>IF('Step 0 - List of items'!A1&gt;0,'Step 0 - List of items'!A2,)</f>
        <v>Interview existing employers</v>
      </c>
      <c r="E2" s="10" t="str">
        <f>IF('Step 0 - List of items'!A2&gt;0,'Step 0 - List of items'!A3,)</f>
        <v>Conduct market study to support new market expansion of existing firms</v>
      </c>
      <c r="F2" s="10">
        <f>'Step 0 - List of items'!A4</f>
        <v>0</v>
      </c>
      <c r="G2" s="10">
        <f>'Step 0 - List of items'!A5</f>
        <v>0</v>
      </c>
      <c r="H2" s="10">
        <f>'Step 0 - List of items'!A6</f>
        <v>0</v>
      </c>
      <c r="I2" s="10">
        <f>'Step 0 - List of items'!A7</f>
        <v>0</v>
      </c>
      <c r="J2" s="10">
        <f>'Step 0 - List of items'!A8</f>
        <v>0</v>
      </c>
      <c r="K2" s="10">
        <f>'Step 0 - List of items'!A9</f>
        <v>0</v>
      </c>
      <c r="L2" s="10">
        <f>'Step 0 - List of items'!A10</f>
        <v>0</v>
      </c>
      <c r="M2" s="10">
        <f>'Step 0 - List of items'!A11</f>
        <v>0</v>
      </c>
    </row>
    <row r="3" spans="1:14" ht="58" customHeight="1">
      <c r="A3" s="11" t="str">
        <f>IF('Step 0 - List of items'!A2&gt;0,"2",)</f>
        <v>2</v>
      </c>
      <c r="B3" s="10" t="str">
        <f>IF('Step 0 - List of items'!A2&gt;0,'Step 0 - List of items'!A2,)</f>
        <v>Interview existing employers</v>
      </c>
      <c r="C3" s="12" t="str">
        <f>IF($B3&gt;0,IF(D$2&gt;0,"Choose 1 or 2",""),"")</f>
        <v>Choose 1 or 2</v>
      </c>
    </row>
    <row r="4" spans="1:14" ht="73" customHeight="1">
      <c r="A4" s="11" t="str">
        <f>IF('Step 0 - List of items'!A3&gt;0,"3",)</f>
        <v>3</v>
      </c>
      <c r="B4" s="10" t="str">
        <f>IF('Step 0 - List of items'!A3&gt;0,'Step 0 - List of items'!A3,)</f>
        <v>Conduct market study to support new market expansion of existing firms</v>
      </c>
      <c r="C4" s="12" t="str">
        <f>IF($B4&gt;0,IF(D$2&gt;0,"Choose 1 or 3",""),"")</f>
        <v>Choose 1 or 3</v>
      </c>
      <c r="D4" s="12" t="str">
        <f>IF($B4&gt;0,IF(D$2&gt;0,"Choose 2 or 3",""),"")</f>
        <v>Choose 2 or 3</v>
      </c>
    </row>
    <row r="5" spans="1:14" ht="65" customHeight="1">
      <c r="A5" s="11">
        <f>IF('Step 0 - List of items'!A4&gt;0,"4",)</f>
        <v>0</v>
      </c>
      <c r="B5" s="10">
        <f>IF('Step 0 - List of items'!A4&gt;0,'Step 0 - List of items'!A4,)</f>
        <v>0</v>
      </c>
      <c r="C5" s="12" t="str">
        <f>IF($B5&gt;0,IF(D$2&gt;0,"Choose 1 or 4",""),"")</f>
        <v/>
      </c>
      <c r="D5" s="12" t="str">
        <f>IF($B5&gt;0,IF(D$2&gt;0,"Choose 2 or 4",""),"")</f>
        <v/>
      </c>
      <c r="E5" s="12" t="str">
        <f>IF($B5&gt;0,IF(E$2&gt;0,"Choose 3 or 4",""),"")</f>
        <v/>
      </c>
    </row>
    <row r="6" spans="1:14" ht="58" customHeight="1">
      <c r="A6" s="11">
        <f>IF('Step 0 - List of items'!A5&gt;0,"5",)</f>
        <v>0</v>
      </c>
      <c r="B6" s="10">
        <f>IF('Step 0 - List of items'!A5&gt;0,'Step 0 - List of items'!A5,)</f>
        <v>0</v>
      </c>
      <c r="C6" s="12" t="str">
        <f>IF($B6&gt;0,IF(D$2&gt;0,"Choose 1 or 5",""),"")</f>
        <v/>
      </c>
      <c r="D6" s="12" t="str">
        <f>IF($B6&gt;0,IF(D$2&gt;0,"Choose 2 or 5",""),"")</f>
        <v/>
      </c>
      <c r="E6" s="12" t="str">
        <f>IF($B6&gt;0,IF(E$2&gt;0,"Choose 3 or 5",""),"")</f>
        <v/>
      </c>
      <c r="F6" s="12" t="str">
        <f>IF($B6&gt;0,IF(F$2&gt;0,"Choose 4 or 5",""),"")</f>
        <v/>
      </c>
    </row>
    <row r="7" spans="1:14" ht="45" customHeight="1">
      <c r="A7" s="11">
        <f>IF('Step 0 - List of items'!A6&gt;0,"6",)</f>
        <v>0</v>
      </c>
      <c r="B7" s="10">
        <f>IF('Step 0 - List of items'!A6&gt;0,'Step 0 - List of items'!A6,)</f>
        <v>0</v>
      </c>
      <c r="C7" s="12" t="str">
        <f>IF($B7&gt;0,IF(D$2&gt;0,"Choose 1 or 6",""),"")</f>
        <v/>
      </c>
      <c r="D7" s="12" t="str">
        <f>IF($B7&gt;0,IF(D$2&gt;0,"Choose 2 or 6",""),"")</f>
        <v/>
      </c>
      <c r="E7" s="12" t="str">
        <f>IF($B7&gt;0,IF(E$2&gt;0,"Choose 3 or 6",""),"")</f>
        <v/>
      </c>
      <c r="F7" s="12" t="str">
        <f>IF($B7&gt;0,IF(F$2&gt;0,"Choose 4 or 6",""),"")</f>
        <v/>
      </c>
      <c r="G7" s="12" t="str">
        <f>IF($B7&gt;0,IF(G$2&gt;0,"Choose 5 or 6",""),"")</f>
        <v/>
      </c>
    </row>
    <row r="8" spans="1:14" ht="58" customHeight="1">
      <c r="A8" s="11">
        <f>IF('Step 0 - List of items'!A7&gt;0,"7",)</f>
        <v>0</v>
      </c>
      <c r="B8" s="10">
        <f>IF('Step 0 - List of items'!A7&gt;0,'Step 0 - List of items'!A7,)</f>
        <v>0</v>
      </c>
      <c r="C8" s="12" t="str">
        <f>IF($B8&gt;0,IF(C$2&gt;0,"Choose 1 or 7",""),"")</f>
        <v/>
      </c>
      <c r="D8" s="12" t="str">
        <f>IF($B8&gt;0,IF(D$2&gt;0,"Choose 2 or 7",""),"")</f>
        <v/>
      </c>
      <c r="E8" s="12" t="str">
        <f>IF($B8&gt;0,IF(E$2&gt;0,"Choose 3 or 7",""),"")</f>
        <v/>
      </c>
      <c r="F8" s="12" t="str">
        <f>IF($B8&gt;0,IF(F$2&gt;0,"Choose 4 or 7",""),"")</f>
        <v/>
      </c>
      <c r="G8" s="12" t="str">
        <f>IF($B8&gt;0,IF(G$2&gt;0,"Choose 5 or 7",""),"")</f>
        <v/>
      </c>
      <c r="H8" s="12" t="str">
        <f>IF($B8&gt;0,IF(H$2&gt;0,"Choose 6 or 7",""),"")</f>
        <v/>
      </c>
    </row>
    <row r="9" spans="1:14" ht="80" customHeight="1">
      <c r="A9" s="11">
        <f>IF('Step 0 - List of items'!A8&gt;0,"8",)</f>
        <v>0</v>
      </c>
      <c r="B9" s="10">
        <f>IF('Step 0 - List of items'!A8&gt;0,'Step 0 - List of items'!A8,)</f>
        <v>0</v>
      </c>
      <c r="C9" s="12" t="str">
        <f>IF($B9&gt;0,IF(C$2&gt;0,"Choose 1 or 8",""),"")</f>
        <v/>
      </c>
      <c r="D9" s="12" t="str">
        <f>IF($B9&gt;0,IF(D$2&gt;0,"Choose 2 or 8",""),"")</f>
        <v/>
      </c>
      <c r="E9" s="12" t="str">
        <f>IF($B9&gt;0,IF(E$2&gt;0,"Choose 3 or 8",""),"")</f>
        <v/>
      </c>
      <c r="F9" s="12" t="str">
        <f>IF($B9&gt;0,IF(F$2&gt;0,"Choose 4 or 8",""),"")</f>
        <v/>
      </c>
      <c r="G9" s="12" t="str">
        <f>IF($B9&gt;0,IF(G$2&gt;0,"Choose 5 or 8",""),"")</f>
        <v/>
      </c>
      <c r="H9" s="12" t="str">
        <f>IF($B9&gt;0,IF(H$2&gt;0,"Choose 6 or 8",""),"")</f>
        <v/>
      </c>
      <c r="I9" s="12" t="str">
        <f>IF($B9&gt;0,IF(I$2&gt;0,"Choose 7 or 8",""),"")</f>
        <v/>
      </c>
    </row>
    <row r="10" spans="1:14" ht="58" customHeight="1">
      <c r="A10" s="11">
        <f>IF('Step 0 - List of items'!A9&gt;0,"9",)</f>
        <v>0</v>
      </c>
      <c r="B10" s="10">
        <f>IF('Step 0 - List of items'!A9&gt;0,'Step 0 - List of items'!A9,)</f>
        <v>0</v>
      </c>
      <c r="C10" s="12" t="str">
        <f>IF($B10&gt;0,IF(C$2&gt;0,"Choose 1 or 9",""),"")</f>
        <v/>
      </c>
      <c r="D10" s="12" t="str">
        <f>IF($B10&gt;0,IF(D$2&gt;0,"Choose 2 or 9",""),"")</f>
        <v/>
      </c>
      <c r="E10" s="12" t="str">
        <f>IF($B10&gt;0,IF(E$2&gt;0,"Choose 3 or 9",""),"")</f>
        <v/>
      </c>
      <c r="F10" s="12" t="str">
        <f>IF($B10&gt;0,IF(F$2&gt;0,"Choose 4 or 9",""),"")</f>
        <v/>
      </c>
      <c r="G10" s="12" t="str">
        <f>IF($B10&gt;0,IF(G$2&gt;0,"Choose 5 or 9",""),"")</f>
        <v/>
      </c>
      <c r="H10" s="12" t="str">
        <f>IF($B10&gt;0,IF(H$2&gt;0,"Choose 6 or 9",""),"")</f>
        <v/>
      </c>
      <c r="I10" s="12" t="str">
        <f>IF($B10&gt;0,IF(I$2&gt;0,"Choose 7 or 9",""),"")</f>
        <v/>
      </c>
      <c r="J10" s="12" t="str">
        <f>IF($B10&gt;0,IF(J$2&gt;0,"Choose 8 or 9",""),"")</f>
        <v/>
      </c>
    </row>
    <row r="11" spans="1:14" ht="58" customHeight="1">
      <c r="A11" s="11">
        <f>IF('Step 0 - List of items'!A10&gt;0,"10",)</f>
        <v>0</v>
      </c>
      <c r="B11" s="10">
        <f>IF('Step 0 - List of items'!A10&gt;0,'Step 0 - List of items'!A10,)</f>
        <v>0</v>
      </c>
      <c r="C11" s="12" t="str">
        <f>IF($B11&gt;0,IF(C$2&gt;0,"Choose 1 or 10",""),"")</f>
        <v/>
      </c>
      <c r="D11" s="12" t="str">
        <f>IF($B11&gt;0,IF(D$2&gt;0,"Choose 2 or 10",""),"")</f>
        <v/>
      </c>
      <c r="E11" s="12" t="str">
        <f>IF($B11&gt;0,IF(E$2&gt;0,"Choose 3 or 10",""),"")</f>
        <v/>
      </c>
      <c r="F11" s="12" t="str">
        <f>IF($B11&gt;0,IF(F$2&gt;0,"Choose 4 or 10",""),"")</f>
        <v/>
      </c>
      <c r="G11" s="12" t="str">
        <f>IF($B11&gt;0,IF(G$2&gt;0,"Choose 5 or 10",""),"")</f>
        <v/>
      </c>
      <c r="H11" s="12" t="str">
        <f>IF($B11&gt;0,IF(H$2&gt;0,"Choose 6 or 10",""),"")</f>
        <v/>
      </c>
      <c r="I11" s="12" t="str">
        <f>IF($B11&gt;0,IF(I$2&gt;0,"Choose 7 or 10",""),"")</f>
        <v/>
      </c>
      <c r="J11" s="12" t="str">
        <f>IF($B11&gt;0,IF(J$2&gt;0,"Choose 8 or 10",""),"")</f>
        <v/>
      </c>
      <c r="K11" s="12" t="str">
        <f>IF($B11&gt;0,IF(K$2&gt;0,"Choose 9 or 10",""),"")</f>
        <v/>
      </c>
    </row>
    <row r="12" spans="1:14" ht="58" customHeight="1">
      <c r="A12" s="11">
        <f>IF('Step 0 - List of items'!A11&gt;0,"11",)</f>
        <v>0</v>
      </c>
      <c r="B12" s="10">
        <f>IF('Step 0 - List of items'!A11&gt;0,'Step 0 - List of items'!A11,)</f>
        <v>0</v>
      </c>
      <c r="C12" s="12" t="str">
        <f>IF($B12&gt;0,IF(C$2&gt;0,"Choose 1 or 11",""),"")</f>
        <v/>
      </c>
      <c r="D12" s="12" t="str">
        <f>IF($B12&gt;0,IF(D$2&gt;0,"Choose 2 or 11",""),"")</f>
        <v/>
      </c>
      <c r="E12" s="12" t="str">
        <f>IF($B12&gt;0,IF(E$2&gt;0,"Choose 3 or 11",""),"")</f>
        <v/>
      </c>
      <c r="F12" s="12" t="str">
        <f>IF($B12&gt;0,IF(F$2&gt;0,"Choose 4 or 11",""),"")</f>
        <v/>
      </c>
      <c r="G12" s="12" t="str">
        <f>IF($B12&gt;0,IF(G$2&gt;0,"Choose 5 or 11",""),"")</f>
        <v/>
      </c>
      <c r="H12" s="12" t="str">
        <f>IF($B12&gt;0,IF(H$2&gt;0,"Choose 6 or 11",""),"")</f>
        <v/>
      </c>
      <c r="I12" s="12" t="str">
        <f>IF($B12&gt;0,IF(I$2&gt;0,"Choose 7 or 11",""),"")</f>
        <v/>
      </c>
      <c r="J12" s="12" t="str">
        <f>IF($B12&gt;0,IF(J$2&gt;0,"Choose 8 or 11",""),"")</f>
        <v/>
      </c>
      <c r="K12" s="12" t="str">
        <f>IF($B12&gt;0,IF(K$2&gt;0,"Choose 9 or 11",""),"")</f>
        <v/>
      </c>
      <c r="L12" s="12" t="str">
        <f>IF($B12&gt;0,IF(L$2&gt;0,"Choose 10 or 11",""),"")</f>
        <v/>
      </c>
    </row>
    <row r="13" spans="1:14" ht="58" customHeight="1">
      <c r="A13" s="11">
        <f>IF('Step 0 - List of items'!A12&gt;0,"12",)</f>
        <v>0</v>
      </c>
      <c r="B13" s="10">
        <f>IF('Step 0 - List of items'!A12&gt;0,'Step 0 - List of items'!A12,)</f>
        <v>0</v>
      </c>
      <c r="C13" s="12" t="str">
        <f>IF($B13&gt;0,IF(C$2&gt;0,"Choose 1 or 12",""),"")</f>
        <v/>
      </c>
      <c r="D13" s="12" t="str">
        <f>IF($B13&gt;0,IF(D$2&gt;0,"Choose 2 or 12",""),"")</f>
        <v/>
      </c>
      <c r="E13" s="12" t="str">
        <f>IF($B13&gt;0,IF(E$2&gt;0,"Choose 3 or 12",""),"")</f>
        <v/>
      </c>
      <c r="F13" s="12" t="str">
        <f>IF($B13&gt;0,IF(F$2&gt;0,"Choose 4 or 12",""),"")</f>
        <v/>
      </c>
      <c r="G13" s="12" t="str">
        <f>IF($B13&gt;0,IF(G$2&gt;0,"Choose 5 or 12",""),"")</f>
        <v/>
      </c>
      <c r="H13" s="12" t="str">
        <f>IF($B13&gt;0,IF(H$2&gt;0,"Choose 6 or 12",""),"")</f>
        <v/>
      </c>
      <c r="I13" s="12" t="str">
        <f>IF($B13&gt;0,IF(I$2&gt;0,"Choose 7 or 12",""),"")</f>
        <v/>
      </c>
      <c r="J13" s="12" t="str">
        <f>IF($B13&gt;0,IF(J$2&gt;0,"Choose 8 or 12",""),"")</f>
        <v/>
      </c>
      <c r="K13" s="12" t="str">
        <f>IF($B13&gt;0,IF(K$2&gt;0,"Choose 9 or 12",""),"")</f>
        <v/>
      </c>
      <c r="L13" s="12" t="str">
        <f>IF($B13&gt;0,IF(L$2&gt;0,"Choose 10 or 12",""),"")</f>
        <v/>
      </c>
      <c r="M13" s="12" t="str">
        <f>IF($B13&gt;0,IF(M$2&gt;0,"Choose 11 or 12",""),"")</f>
        <v/>
      </c>
    </row>
  </sheetData>
  <phoneticPr fontId="6" type="noConversion"/>
  <conditionalFormatting sqref="C3:C13">
    <cfRule type="cellIs" dxfId="10" priority="11" operator="between">
      <formula>1</formula>
      <formula>12</formula>
    </cfRule>
  </conditionalFormatting>
  <conditionalFormatting sqref="M13">
    <cfRule type="cellIs" dxfId="9" priority="1" operator="between">
      <formula>1</formula>
      <formula>12</formula>
    </cfRule>
  </conditionalFormatting>
  <conditionalFormatting sqref="D4:D13">
    <cfRule type="cellIs" dxfId="8" priority="10" operator="between">
      <formula>1</formula>
      <formula>12</formula>
    </cfRule>
  </conditionalFormatting>
  <conditionalFormatting sqref="E5:E13">
    <cfRule type="cellIs" dxfId="7" priority="9" operator="between">
      <formula>1</formula>
      <formula>12</formula>
    </cfRule>
  </conditionalFormatting>
  <conditionalFormatting sqref="F6:F13">
    <cfRule type="cellIs" dxfId="6" priority="8" operator="between">
      <formula>1</formula>
      <formula>12</formula>
    </cfRule>
  </conditionalFormatting>
  <conditionalFormatting sqref="G7:G13">
    <cfRule type="cellIs" dxfId="5" priority="7" operator="between">
      <formula>1</formula>
      <formula>12</formula>
    </cfRule>
  </conditionalFormatting>
  <conditionalFormatting sqref="H8:H13">
    <cfRule type="cellIs" dxfId="4" priority="6" operator="between">
      <formula>1</formula>
      <formula>12</formula>
    </cfRule>
  </conditionalFormatting>
  <conditionalFormatting sqref="I9:I13">
    <cfRule type="cellIs" dxfId="3" priority="5" operator="between">
      <formula>1</formula>
      <formula>12</formula>
    </cfRule>
  </conditionalFormatting>
  <conditionalFormatting sqref="J10:J13">
    <cfRule type="cellIs" dxfId="2" priority="4" operator="between">
      <formula>1</formula>
      <formula>12</formula>
    </cfRule>
  </conditionalFormatting>
  <conditionalFormatting sqref="K11:K13">
    <cfRule type="cellIs" dxfId="1" priority="3" operator="between">
      <formula>1</formula>
      <formula>12</formula>
    </cfRule>
  </conditionalFormatting>
  <conditionalFormatting sqref="L12:L13">
    <cfRule type="cellIs" dxfId="0" priority="2" operator="between">
      <formula>1</formula>
      <formula>12</formula>
    </cfRule>
  </conditionalFormatting>
  <dataValidations xWindow="64118" yWindow="65128" count="66">
    <dataValidation allowBlank="1" showErrorMessage="1" prompt="Type the number of your choice" sqref="M13"/>
    <dataValidation type="list" allowBlank="1" showErrorMessage="1" prompt="Type the number of your choice" sqref="C3">
      <formula1>"1,2"</formula1>
    </dataValidation>
    <dataValidation type="list" allowBlank="1" showErrorMessage="1" prompt="Type the number of your choice" sqref="C4">
      <formula1>"1,3"</formula1>
    </dataValidation>
    <dataValidation type="list" allowBlank="1" showErrorMessage="1" prompt="Type the number of your choice" sqref="C5">
      <formula1>"1,4"</formula1>
    </dataValidation>
    <dataValidation type="list" allowBlank="1" showErrorMessage="1" prompt="Type the number of your choice" sqref="C6">
      <formula1>"1,5"</formula1>
    </dataValidation>
    <dataValidation type="list" allowBlank="1" showErrorMessage="1" prompt="Type the number of your choice" sqref="C7">
      <formula1>"1,6"</formula1>
    </dataValidation>
    <dataValidation type="list" allowBlank="1" showErrorMessage="1" prompt="Type the number of your choice" sqref="C8">
      <formula1>"1,7"</formula1>
    </dataValidation>
    <dataValidation type="list" allowBlank="1" showErrorMessage="1" prompt="Type the number of your choice" sqref="C9">
      <formula1>"1,8"</formula1>
    </dataValidation>
    <dataValidation type="list" allowBlank="1" showErrorMessage="1" prompt="Type the number of your choice" sqref="C10">
      <formula1>"1,9"</formula1>
    </dataValidation>
    <dataValidation type="list" allowBlank="1" showErrorMessage="1" prompt="Type the number of your choice" sqref="C11">
      <formula1>"1,10"</formula1>
    </dataValidation>
    <dataValidation type="list" allowBlank="1" showErrorMessage="1" prompt="Type the number of your choice" sqref="C12">
      <formula1>"1,11"</formula1>
    </dataValidation>
    <dataValidation type="list" allowBlank="1" showErrorMessage="1" prompt="Type the number of your choice" sqref="C13">
      <formula1>"1,12"</formula1>
    </dataValidation>
    <dataValidation type="list" allowBlank="1" showErrorMessage="1" prompt="Type the number of your choice" sqref="D4">
      <formula1>"2,3"</formula1>
    </dataValidation>
    <dataValidation type="list" allowBlank="1" showErrorMessage="1" prompt="Type the number of your choice" sqref="D5">
      <formula1>"2,4"</formula1>
    </dataValidation>
    <dataValidation type="list" allowBlank="1" showErrorMessage="1" prompt="Type the number of your choice" sqref="D6">
      <formula1>"2,5"</formula1>
    </dataValidation>
    <dataValidation type="list" allowBlank="1" showErrorMessage="1" prompt="Type the number of your choice" sqref="D7">
      <formula1>"2,6"</formula1>
    </dataValidation>
    <dataValidation type="list" allowBlank="1" showErrorMessage="1" prompt="Type the number of your choice" sqref="D8">
      <formula1>"2,7"</formula1>
    </dataValidation>
    <dataValidation type="list" allowBlank="1" showErrorMessage="1" prompt="Type the number of your choice" sqref="D9">
      <formula1>"2,8"</formula1>
    </dataValidation>
    <dataValidation type="list" allowBlank="1" showErrorMessage="1" prompt="Type the number of your choice" sqref="D10">
      <formula1>"2,9"</formula1>
    </dataValidation>
    <dataValidation type="list" allowBlank="1" showErrorMessage="1" prompt="Type the number of your choice" sqref="D11">
      <formula1>"2,10"</formula1>
    </dataValidation>
    <dataValidation type="list" allowBlank="1" showErrorMessage="1" prompt="Type the number of your choice" sqref="D12">
      <formula1>"2,11"</formula1>
    </dataValidation>
    <dataValidation type="list" allowBlank="1" showErrorMessage="1" prompt="Type the number of your choice" sqref="D13">
      <formula1>"2,12"</formula1>
    </dataValidation>
    <dataValidation type="list" allowBlank="1" showErrorMessage="1" prompt="Type the number of your choice" sqref="E5">
      <formula1>"3,4"</formula1>
    </dataValidation>
    <dataValidation type="list" allowBlank="1" showErrorMessage="1" prompt="Type the number of your choice" sqref="E6">
      <formula1>"3,5"</formula1>
    </dataValidation>
    <dataValidation type="list" allowBlank="1" showErrorMessage="1" prompt="Type the number of your choice" sqref="E7">
      <formula1>"3,6"</formula1>
    </dataValidation>
    <dataValidation type="list" allowBlank="1" showErrorMessage="1" prompt="Type the number of your choice" sqref="E8">
      <formula1>"3,7"</formula1>
    </dataValidation>
    <dataValidation type="list" allowBlank="1" showErrorMessage="1" prompt="Type the number of your choice" sqref="E9">
      <formula1>"3,8"</formula1>
    </dataValidation>
    <dataValidation type="list" allowBlank="1" showErrorMessage="1" prompt="Type the number of your choice" sqref="E10">
      <formula1>"3,9"</formula1>
    </dataValidation>
    <dataValidation type="list" allowBlank="1" showErrorMessage="1" prompt="Type the number of your choice" sqref="E11">
      <formula1>"3,10"</formula1>
    </dataValidation>
    <dataValidation type="list" allowBlank="1" showErrorMessage="1" prompt="Type the number of your choice" sqref="E12">
      <formula1>"3,11"</formula1>
    </dataValidation>
    <dataValidation type="list" allowBlank="1" showErrorMessage="1" prompt="Type the number of your choice" sqref="E13">
      <formula1>"3,12"</formula1>
    </dataValidation>
    <dataValidation type="list" allowBlank="1" showErrorMessage="1" prompt="Type the number of your choice" sqref="F6">
      <formula1>"4,5"</formula1>
    </dataValidation>
    <dataValidation type="list" allowBlank="1" showErrorMessage="1" prompt="Type the number of your choice" sqref="F7">
      <formula1>"4,6"</formula1>
    </dataValidation>
    <dataValidation type="list" allowBlank="1" showErrorMessage="1" prompt="Type the number of your choice" sqref="F8">
      <formula1>"4,7"</formula1>
    </dataValidation>
    <dataValidation type="list" allowBlank="1" showErrorMessage="1" prompt="Type the number of your choice" sqref="F9">
      <formula1>"4,8"</formula1>
    </dataValidation>
    <dataValidation type="list" allowBlank="1" showErrorMessage="1" prompt="Type the number of your choice" sqref="F10">
      <formula1>"4,9"</formula1>
    </dataValidation>
    <dataValidation type="list" allowBlank="1" showErrorMessage="1" prompt="Type the number of your choice" sqref="F11">
      <formula1>"4,10"</formula1>
    </dataValidation>
    <dataValidation type="list" allowBlank="1" showErrorMessage="1" prompt="Type the number of your choice" sqref="F12">
      <formula1>"4,11"</formula1>
    </dataValidation>
    <dataValidation type="list" allowBlank="1" showErrorMessage="1" prompt="Type the number of your choice" sqref="F13">
      <formula1>"4,12"</formula1>
    </dataValidation>
    <dataValidation type="list" allowBlank="1" showErrorMessage="1" prompt="Type the number of your choice" sqref="G7">
      <formula1>"5,6"</formula1>
    </dataValidation>
    <dataValidation type="list" allowBlank="1" showErrorMessage="1" prompt="Type the number of your choice" sqref="G8">
      <formula1>"5,7"</formula1>
    </dataValidation>
    <dataValidation type="list" allowBlank="1" showErrorMessage="1" prompt="Type the number of your choice" sqref="G9">
      <formula1>"5,8"</formula1>
    </dataValidation>
    <dataValidation type="list" allowBlank="1" showErrorMessage="1" prompt="Type the number of your choice" sqref="G10">
      <formula1>"5,9"</formula1>
    </dataValidation>
    <dataValidation type="list" allowBlank="1" showErrorMessage="1" prompt="Type the number of your choice" sqref="G11">
      <formula1>"5,10"</formula1>
    </dataValidation>
    <dataValidation type="list" allowBlank="1" showErrorMessage="1" prompt="Type the number of your choice" sqref="G12">
      <formula1>"5,11"</formula1>
    </dataValidation>
    <dataValidation type="list" allowBlank="1" showErrorMessage="1" prompt="Type the number of your choice" sqref="G13">
      <formula1>"5,12"</formula1>
    </dataValidation>
    <dataValidation type="list" allowBlank="1" showErrorMessage="1" prompt="Type the number of your choice" sqref="H8">
      <formula1>"6,7"</formula1>
    </dataValidation>
    <dataValidation type="list" allowBlank="1" showErrorMessage="1" prompt="Type the number of your choice" sqref="H9">
      <formula1>"6,8"</formula1>
    </dataValidation>
    <dataValidation type="list" allowBlank="1" showErrorMessage="1" prompt="Type the number of your choice" sqref="H10">
      <formula1>"6,9"</formula1>
    </dataValidation>
    <dataValidation type="list" allowBlank="1" showErrorMessage="1" prompt="Type the number of your choice" sqref="H11">
      <formula1>"6,10"</formula1>
    </dataValidation>
    <dataValidation type="list" allowBlank="1" showErrorMessage="1" prompt="Type the number of your choice" sqref="H12">
      <formula1>"6,11"</formula1>
    </dataValidation>
    <dataValidation type="list" allowBlank="1" showErrorMessage="1" prompt="Type the number of your choice" sqref="H13">
      <formula1>"6,12"</formula1>
    </dataValidation>
    <dataValidation type="list" allowBlank="1" showErrorMessage="1" prompt="Type the number of your choice" sqref="I9">
      <formula1>"7,8"</formula1>
    </dataValidation>
    <dataValidation type="list" allowBlank="1" showErrorMessage="1" prompt="Type the number of your choice" sqref="I10">
      <formula1>"7,9"</formula1>
    </dataValidation>
    <dataValidation type="list" allowBlank="1" showErrorMessage="1" prompt="Type the number of your choice" sqref="I11">
      <formula1>"7,10"</formula1>
    </dataValidation>
    <dataValidation type="list" allowBlank="1" showErrorMessage="1" prompt="Type the number of your choice" sqref="I12">
      <formula1>"7,11"</formula1>
    </dataValidation>
    <dataValidation type="list" allowBlank="1" showErrorMessage="1" prompt="Type the number of your choice" sqref="I13">
      <formula1>"7,12"</formula1>
    </dataValidation>
    <dataValidation type="list" allowBlank="1" showErrorMessage="1" prompt="Type the number of your choice" sqref="J10">
      <formula1>"8,9"</formula1>
    </dataValidation>
    <dataValidation type="list" allowBlank="1" showErrorMessage="1" prompt="Type the number of your choice" sqref="J11">
      <formula1>"8,10"</formula1>
    </dataValidation>
    <dataValidation type="list" allowBlank="1" showErrorMessage="1" prompt="Type the number of your choice" sqref="J12">
      <formula1>"8,11"</formula1>
    </dataValidation>
    <dataValidation type="list" allowBlank="1" showErrorMessage="1" prompt="Type the number of your choice" sqref="J13">
      <formula1>"8,12"</formula1>
    </dataValidation>
    <dataValidation type="list" allowBlank="1" showErrorMessage="1" prompt="Type the number of your choice" sqref="K11">
      <formula1>"9,10"</formula1>
    </dataValidation>
    <dataValidation type="list" allowBlank="1" showErrorMessage="1" prompt="Type the number of your choice" sqref="K13">
      <formula1>"9,12"</formula1>
    </dataValidation>
    <dataValidation type="list" allowBlank="1" showErrorMessage="1" prompt="Type the number of your choice" sqref="K12">
      <formula1>"9,11"</formula1>
    </dataValidation>
    <dataValidation type="list" allowBlank="1" showErrorMessage="1" prompt="Type the number of your choice" sqref="L12">
      <formula1>"10,11"</formula1>
    </dataValidation>
    <dataValidation type="list" allowBlank="1" showErrorMessage="1" prompt="Type the number of your choice" sqref="L13">
      <formula1>"10,12"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Zeros="0" workbookViewId="0">
      <selection activeCell="B12" sqref="B12"/>
    </sheetView>
  </sheetViews>
  <sheetFormatPr baseColWidth="10" defaultColWidth="14.5" defaultRowHeight="46" customHeight="1" x14ac:dyDescent="0"/>
  <cols>
    <col min="1" max="1" width="14.5" style="2"/>
    <col min="2" max="2" width="36.33203125" style="21" customWidth="1"/>
    <col min="3" max="3" width="21" style="7" customWidth="1"/>
    <col min="4" max="4" width="14.5" style="2"/>
  </cols>
  <sheetData>
    <row r="1" spans="1:8" ht="25" customHeight="1">
      <c r="B1" s="21" t="s">
        <v>4</v>
      </c>
      <c r="C1" s="5"/>
    </row>
    <row r="2" spans="1:8" ht="25" customHeight="1">
      <c r="B2" s="22" t="s">
        <v>5</v>
      </c>
      <c r="C2" s="9" t="s">
        <v>10</v>
      </c>
    </row>
    <row r="3" spans="1:8" ht="25" customHeight="1">
      <c r="B3" s="22" t="s">
        <v>6</v>
      </c>
      <c r="C3" s="9" t="s">
        <v>9</v>
      </c>
    </row>
    <row r="4" spans="1:8" ht="25" customHeight="1">
      <c r="B4" s="22" t="s">
        <v>7</v>
      </c>
      <c r="C4" s="9" t="s">
        <v>8</v>
      </c>
    </row>
    <row r="5" spans="1:8" ht="25" customHeight="1"/>
    <row r="6" spans="1:8" s="3" customFormat="1" ht="46" customHeight="1">
      <c r="A6" s="5" t="s">
        <v>3</v>
      </c>
      <c r="B6" s="23" t="s">
        <v>2</v>
      </c>
      <c r="C6" s="8" t="s">
        <v>1</v>
      </c>
      <c r="D6" s="6" t="s">
        <v>0</v>
      </c>
      <c r="E6" s="5"/>
      <c r="F6" s="5"/>
      <c r="G6" s="5"/>
      <c r="H6" s="5"/>
    </row>
    <row r="7" spans="1:8" s="3" customFormat="1" ht="46" customHeight="1">
      <c r="A7" s="1">
        <v>1</v>
      </c>
      <c r="B7" s="21" t="str">
        <f>'Step 0 - List of items'!A1</f>
        <v>Survey potential and existing workforce</v>
      </c>
      <c r="C7" s="7">
        <f t="shared" ref="C7:C18" si="0">_xlfn.RANK.EQ(D7,D$7:D$18)</f>
        <v>1</v>
      </c>
      <c r="D7" s="2">
        <f>COUNTIF($G$31:$Q$42,1)</f>
        <v>0</v>
      </c>
      <c r="E7"/>
      <c r="F7"/>
      <c r="G7"/>
      <c r="H7"/>
    </row>
    <row r="8" spans="1:8" ht="46" customHeight="1">
      <c r="A8" s="1">
        <v>2</v>
      </c>
      <c r="B8" s="21" t="str">
        <f>'Step 0 - List of items'!A2</f>
        <v>Interview existing employers</v>
      </c>
      <c r="C8" s="7">
        <f t="shared" si="0"/>
        <v>1</v>
      </c>
      <c r="D8" s="2">
        <f>COUNTIF($G$31:$Q$42,2)</f>
        <v>0</v>
      </c>
    </row>
    <row r="9" spans="1:8" ht="46" customHeight="1">
      <c r="A9" s="1">
        <v>3</v>
      </c>
      <c r="B9" s="21" t="str">
        <f>'Step 0 - List of items'!A3</f>
        <v>Conduct market study to support new market expansion of existing firms</v>
      </c>
      <c r="C9" s="7">
        <f t="shared" si="0"/>
        <v>1</v>
      </c>
      <c r="D9" s="2">
        <f>COUNTIF($G$31:$Q$42,3)</f>
        <v>0</v>
      </c>
    </row>
    <row r="10" spans="1:8" ht="46" customHeight="1">
      <c r="A10" s="1">
        <v>4</v>
      </c>
      <c r="B10" s="21">
        <f>'Step 0 - List of items'!A4</f>
        <v>0</v>
      </c>
      <c r="C10" s="7">
        <f t="shared" si="0"/>
        <v>1</v>
      </c>
      <c r="D10" s="2">
        <f>COUNTIF($G$31:$Q$42,4)</f>
        <v>0</v>
      </c>
    </row>
    <row r="11" spans="1:8" ht="46" customHeight="1">
      <c r="A11" s="1">
        <v>5</v>
      </c>
      <c r="B11" s="21">
        <f>'Step 0 - List of items'!A5</f>
        <v>0</v>
      </c>
      <c r="C11" s="7">
        <f t="shared" si="0"/>
        <v>1</v>
      </c>
      <c r="D11" s="2">
        <f>COUNTIF($G$31:$Q$42,5)</f>
        <v>0</v>
      </c>
    </row>
    <row r="12" spans="1:8" ht="46" customHeight="1">
      <c r="A12" s="1">
        <v>6</v>
      </c>
      <c r="B12" s="21">
        <f>'Step 0 - List of items'!A6</f>
        <v>0</v>
      </c>
      <c r="C12" s="7">
        <f t="shared" si="0"/>
        <v>1</v>
      </c>
      <c r="D12" s="2">
        <f>COUNTIF($G$31:$Q$42,6)</f>
        <v>0</v>
      </c>
    </row>
    <row r="13" spans="1:8" ht="46" customHeight="1">
      <c r="A13" s="1">
        <v>7</v>
      </c>
      <c r="B13" s="21">
        <f>'Step 0 - List of items'!A7</f>
        <v>0</v>
      </c>
      <c r="C13" s="7">
        <f t="shared" si="0"/>
        <v>1</v>
      </c>
      <c r="D13" s="2">
        <f>COUNTIF($G$31:$Q$42,7)</f>
        <v>0</v>
      </c>
    </row>
    <row r="14" spans="1:8" ht="46" customHeight="1">
      <c r="A14" s="1">
        <v>8</v>
      </c>
      <c r="B14" s="21">
        <f>'Step 0 - List of items'!A8</f>
        <v>0</v>
      </c>
      <c r="C14" s="7">
        <f t="shared" si="0"/>
        <v>1</v>
      </c>
      <c r="D14" s="2">
        <f>COUNTIF($G$31:$Q$42,8)</f>
        <v>0</v>
      </c>
    </row>
    <row r="15" spans="1:8" ht="46" customHeight="1">
      <c r="A15" s="1">
        <v>9</v>
      </c>
      <c r="B15" s="21">
        <f>'Step 0 - List of items'!A9</f>
        <v>0</v>
      </c>
      <c r="C15" s="7">
        <f t="shared" si="0"/>
        <v>1</v>
      </c>
      <c r="D15" s="2">
        <f>COUNTIF($G$31:$Q$42,9)</f>
        <v>0</v>
      </c>
    </row>
    <row r="16" spans="1:8" ht="46" customHeight="1">
      <c r="A16" s="1">
        <v>10</v>
      </c>
      <c r="B16" s="21">
        <f>'Step 0 - List of items'!A10</f>
        <v>0</v>
      </c>
      <c r="C16" s="7">
        <f t="shared" si="0"/>
        <v>1</v>
      </c>
      <c r="D16" s="2">
        <f>COUNTIF($G$31:$Q$42,10)</f>
        <v>0</v>
      </c>
    </row>
    <row r="17" spans="1:18" ht="46" customHeight="1">
      <c r="A17" s="1">
        <v>11</v>
      </c>
      <c r="B17" s="21">
        <f>'Step 0 - List of items'!A11</f>
        <v>0</v>
      </c>
      <c r="C17" s="7">
        <f t="shared" si="0"/>
        <v>1</v>
      </c>
      <c r="D17" s="2">
        <f>COUNTIF($G$31:$Q$42,11)</f>
        <v>0</v>
      </c>
    </row>
    <row r="18" spans="1:18" ht="46" customHeight="1">
      <c r="A18" s="1">
        <v>12</v>
      </c>
      <c r="B18" s="21">
        <f>'Step 0 - List of items'!A12</f>
        <v>0</v>
      </c>
      <c r="C18" s="7">
        <f t="shared" si="0"/>
        <v>1</v>
      </c>
      <c r="D18" s="2">
        <f>COUNTIF($G$31:$Q$42,12)</f>
        <v>0</v>
      </c>
    </row>
    <row r="29" spans="1:18" ht="46" customHeight="1">
      <c r="G29" s="1">
        <v>1</v>
      </c>
      <c r="H29" s="1">
        <v>2</v>
      </c>
      <c r="I29" s="1">
        <v>3</v>
      </c>
      <c r="J29" s="1">
        <v>4</v>
      </c>
      <c r="K29" s="1">
        <v>5</v>
      </c>
      <c r="L29" s="1">
        <v>6</v>
      </c>
      <c r="M29" s="1">
        <v>7</v>
      </c>
      <c r="N29" s="1">
        <v>8</v>
      </c>
      <c r="O29" s="1">
        <v>9</v>
      </c>
      <c r="P29" s="1">
        <v>10</v>
      </c>
      <c r="Q29" s="1">
        <v>11</v>
      </c>
      <c r="R29" s="1"/>
    </row>
    <row r="30" spans="1:18" ht="46" customHeight="1">
      <c r="G30" s="4" t="str">
        <f>'Step 1 - make the choices'!C2</f>
        <v>Survey potential and existing workforce</v>
      </c>
      <c r="H30" s="4" t="str">
        <f>'Step 1 - make the choices'!D2</f>
        <v>Interview existing employers</v>
      </c>
      <c r="I30" s="4" t="str">
        <f>'Step 1 - make the choices'!E2</f>
        <v>Conduct market study to support new market expansion of existing firms</v>
      </c>
      <c r="J30" s="4">
        <f>'Step 1 - make the choices'!F2</f>
        <v>0</v>
      </c>
      <c r="K30" s="4">
        <f>'Step 1 - make the choices'!G2</f>
        <v>0</v>
      </c>
      <c r="L30" s="4">
        <f>'Step 1 - make the choices'!H2</f>
        <v>0</v>
      </c>
      <c r="M30" s="4">
        <f>'Step 1 - make the choices'!I2</f>
        <v>0</v>
      </c>
      <c r="N30" s="4">
        <f>'Step 1 - make the choices'!J2</f>
        <v>0</v>
      </c>
      <c r="O30" s="4">
        <f>'Step 1 - make the choices'!K2</f>
        <v>0</v>
      </c>
      <c r="P30" s="4">
        <f>'Step 1 - make the choices'!L2</f>
        <v>0</v>
      </c>
      <c r="Q30" s="4">
        <f>'Step 1 - make the choices'!M2</f>
        <v>0</v>
      </c>
      <c r="R30" s="4"/>
    </row>
    <row r="31" spans="1:18" ht="46" customHeight="1"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46" customHeight="1">
      <c r="G32" t="str">
        <f>'Step 1 - make the choices'!C3</f>
        <v>Choose 1 or 2</v>
      </c>
    </row>
    <row r="33" spans="7:17" ht="46" customHeight="1">
      <c r="G33" t="str">
        <f>'Step 1 - make the choices'!C4</f>
        <v>Choose 1 or 3</v>
      </c>
      <c r="H33" t="str">
        <f>'Step 1 - make the choices'!D4</f>
        <v>Choose 2 or 3</v>
      </c>
    </row>
    <row r="34" spans="7:17" ht="46" customHeight="1">
      <c r="G34" t="str">
        <f>'Step 1 - make the choices'!C5</f>
        <v/>
      </c>
      <c r="H34" t="str">
        <f>'Step 1 - make the choices'!D5</f>
        <v/>
      </c>
      <c r="I34" t="str">
        <f>'Step 1 - make the choices'!E5</f>
        <v/>
      </c>
    </row>
    <row r="35" spans="7:17" ht="46" customHeight="1">
      <c r="G35" t="str">
        <f>'Step 1 - make the choices'!C6</f>
        <v/>
      </c>
      <c r="H35" t="str">
        <f>'Step 1 - make the choices'!D6</f>
        <v/>
      </c>
      <c r="I35" t="str">
        <f>'Step 1 - make the choices'!E6</f>
        <v/>
      </c>
      <c r="J35" t="str">
        <f>'Step 1 - make the choices'!F6</f>
        <v/>
      </c>
    </row>
    <row r="36" spans="7:17" ht="46" customHeight="1">
      <c r="G36" t="str">
        <f>'Step 1 - make the choices'!C7</f>
        <v/>
      </c>
      <c r="H36" t="str">
        <f>'Step 1 - make the choices'!D7</f>
        <v/>
      </c>
      <c r="I36" t="str">
        <f>'Step 1 - make the choices'!E7</f>
        <v/>
      </c>
      <c r="J36" t="str">
        <f>'Step 1 - make the choices'!F7</f>
        <v/>
      </c>
      <c r="K36" t="str">
        <f>'Step 1 - make the choices'!G7</f>
        <v/>
      </c>
    </row>
    <row r="37" spans="7:17" ht="46" customHeight="1">
      <c r="G37" t="str">
        <f>'Step 1 - make the choices'!C8</f>
        <v/>
      </c>
      <c r="H37" t="str">
        <f>'Step 1 - make the choices'!D8</f>
        <v/>
      </c>
      <c r="I37" t="str">
        <f>'Step 1 - make the choices'!E8</f>
        <v/>
      </c>
      <c r="J37" t="str">
        <f>'Step 1 - make the choices'!F8</f>
        <v/>
      </c>
      <c r="K37" t="str">
        <f>'Step 1 - make the choices'!G8</f>
        <v/>
      </c>
      <c r="L37" t="str">
        <f>'Step 1 - make the choices'!H8</f>
        <v/>
      </c>
    </row>
    <row r="38" spans="7:17" ht="46" customHeight="1">
      <c r="G38" t="str">
        <f>'Step 1 - make the choices'!C9</f>
        <v/>
      </c>
      <c r="H38" t="str">
        <f>'Step 1 - make the choices'!D9</f>
        <v/>
      </c>
      <c r="I38" t="str">
        <f>'Step 1 - make the choices'!E9</f>
        <v/>
      </c>
      <c r="J38" t="str">
        <f>'Step 1 - make the choices'!F9</f>
        <v/>
      </c>
      <c r="K38" t="str">
        <f>'Step 1 - make the choices'!G9</f>
        <v/>
      </c>
      <c r="L38" t="str">
        <f>'Step 1 - make the choices'!H9</f>
        <v/>
      </c>
      <c r="M38" t="str">
        <f>'Step 1 - make the choices'!I9</f>
        <v/>
      </c>
    </row>
    <row r="39" spans="7:17" ht="46" customHeight="1">
      <c r="G39" t="str">
        <f>'Step 1 - make the choices'!C10</f>
        <v/>
      </c>
      <c r="H39" t="str">
        <f>'Step 1 - make the choices'!D10</f>
        <v/>
      </c>
      <c r="I39" t="str">
        <f>'Step 1 - make the choices'!E10</f>
        <v/>
      </c>
      <c r="J39" t="str">
        <f>'Step 1 - make the choices'!F10</f>
        <v/>
      </c>
      <c r="K39" t="str">
        <f>'Step 1 - make the choices'!G10</f>
        <v/>
      </c>
      <c r="L39" t="str">
        <f>'Step 1 - make the choices'!H10</f>
        <v/>
      </c>
      <c r="M39" t="str">
        <f>'Step 1 - make the choices'!I10</f>
        <v/>
      </c>
      <c r="N39" t="str">
        <f>'Step 1 - make the choices'!J10</f>
        <v/>
      </c>
    </row>
    <row r="40" spans="7:17" ht="46" customHeight="1">
      <c r="G40" t="str">
        <f>'Step 1 - make the choices'!C11</f>
        <v/>
      </c>
      <c r="H40" t="str">
        <f>'Step 1 - make the choices'!D11</f>
        <v/>
      </c>
      <c r="I40" t="str">
        <f>'Step 1 - make the choices'!E11</f>
        <v/>
      </c>
      <c r="J40" t="str">
        <f>'Step 1 - make the choices'!F11</f>
        <v/>
      </c>
      <c r="K40" t="str">
        <f>'Step 1 - make the choices'!G11</f>
        <v/>
      </c>
      <c r="L40" t="str">
        <f>'Step 1 - make the choices'!H11</f>
        <v/>
      </c>
      <c r="M40" t="str">
        <f>'Step 1 - make the choices'!I11</f>
        <v/>
      </c>
      <c r="N40" t="str">
        <f>'Step 1 - make the choices'!J11</f>
        <v/>
      </c>
      <c r="O40" t="str">
        <f>'Step 1 - make the choices'!K11</f>
        <v/>
      </c>
    </row>
    <row r="41" spans="7:17" ht="46" customHeight="1">
      <c r="G41" t="str">
        <f>'Step 1 - make the choices'!C12</f>
        <v/>
      </c>
      <c r="H41" t="str">
        <f>'Step 1 - make the choices'!D12</f>
        <v/>
      </c>
      <c r="I41" t="str">
        <f>'Step 1 - make the choices'!E12</f>
        <v/>
      </c>
      <c r="J41" t="str">
        <f>'Step 1 - make the choices'!F12</f>
        <v/>
      </c>
      <c r="K41" t="str">
        <f>'Step 1 - make the choices'!G12</f>
        <v/>
      </c>
      <c r="L41" t="str">
        <f>'Step 1 - make the choices'!H12</f>
        <v/>
      </c>
      <c r="M41" t="str">
        <f>'Step 1 - make the choices'!I12</f>
        <v/>
      </c>
      <c r="N41" t="str">
        <f>'Step 1 - make the choices'!J12</f>
        <v/>
      </c>
      <c r="O41" t="str">
        <f>'Step 1 - make the choices'!K12</f>
        <v/>
      </c>
      <c r="P41" t="str">
        <f>'Step 1 - make the choices'!L12</f>
        <v/>
      </c>
    </row>
    <row r="42" spans="7:17" ht="46" customHeight="1">
      <c r="G42" t="str">
        <f>'Step 1 - make the choices'!C13</f>
        <v/>
      </c>
      <c r="H42" t="str">
        <f>'Step 1 - make the choices'!D13</f>
        <v/>
      </c>
      <c r="I42" t="str">
        <f>'Step 1 - make the choices'!E13</f>
        <v/>
      </c>
      <c r="J42" t="str">
        <f>'Step 1 - make the choices'!F13</f>
        <v/>
      </c>
      <c r="K42" t="str">
        <f>'Step 1 - make the choices'!G13</f>
        <v/>
      </c>
      <c r="L42" t="str">
        <f>'Step 1 - make the choices'!H13</f>
        <v/>
      </c>
      <c r="M42" t="str">
        <f>'Step 1 - make the choices'!I13</f>
        <v/>
      </c>
      <c r="N42" t="str">
        <f>'Step 1 - make the choices'!J13</f>
        <v/>
      </c>
      <c r="O42" t="str">
        <f>'Step 1 - make the choices'!K13</f>
        <v/>
      </c>
      <c r="P42" t="str">
        <f>'Step 1 - make the choices'!L13</f>
        <v/>
      </c>
      <c r="Q42" t="str">
        <f>'Step 1 - make the choices'!M13</f>
        <v/>
      </c>
    </row>
  </sheetData>
  <dataValidations count="1">
    <dataValidation type="whole" allowBlank="1" showInputMessage="1" showErrorMessage="1" errorTitle="Don't enter data here..." error="Enter your information in the next column to the left" sqref="D2:D4">
      <formula1>99999999999</formula1>
      <formula2>999999999999999</formula2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 0 - List of items</vt:lpstr>
      <vt:lpstr>Step 1 - make the choices</vt:lpstr>
      <vt:lpstr>Review your ranking</vt:lpstr>
    </vt:vector>
  </TitlesOfParts>
  <Company>O'Connor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O'Connor</dc:creator>
  <cp:lastModifiedBy>Mike O'Connor</cp:lastModifiedBy>
  <dcterms:created xsi:type="dcterms:W3CDTF">2011-09-30T14:26:36Z</dcterms:created>
  <dcterms:modified xsi:type="dcterms:W3CDTF">2016-01-12T16:32:59Z</dcterms:modified>
</cp:coreProperties>
</file>